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19\1 კვარტალი\"/>
    </mc:Choice>
  </mc:AlternateContent>
  <bookViews>
    <workbookView xWindow="0" yWindow="0" windowWidth="21570" windowHeight="8145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9" l="1"/>
  <c r="C8" i="9"/>
  <c r="C18" i="8" l="1"/>
  <c r="B2" i="8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C24" i="9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E7" i="8"/>
  <c r="D54" i="9" l="1"/>
  <c r="D56" i="9" s="1"/>
  <c r="D63" i="9" s="1"/>
  <c r="D65" i="9" s="1"/>
  <c r="D67" i="9" s="1"/>
  <c r="E53" i="9"/>
  <c r="E36" i="9"/>
  <c r="E33" i="9"/>
  <c r="E8" i="9"/>
  <c r="E11" i="8"/>
  <c r="D18" i="8"/>
  <c r="C34" i="9"/>
  <c r="E24" i="9"/>
  <c r="E45" i="9"/>
  <c r="C54" i="9"/>
  <c r="E54" i="9" s="1"/>
  <c r="E26" i="8"/>
  <c r="C34" i="8"/>
  <c r="E34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<sst xmlns="http://schemas.openxmlformats.org/spreadsheetml/2006/main" count="134" uniqueCount="116">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</sst>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D4" sqref="D4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43555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1338212.1399999999</v>
      </c>
      <c r="D7" s="123">
        <v>944809.32</v>
      </c>
      <c r="E7" s="129">
        <f t="shared" ref="E7:E13" si="0">C7+D7</f>
        <v>2283021.46</v>
      </c>
      <c r="F7" s="15"/>
    </row>
    <row r="8" spans="1:6" ht="12" customHeight="1" x14ac:dyDescent="0.2">
      <c r="A8" s="16">
        <v>2</v>
      </c>
      <c r="B8" s="17" t="s">
        <v>11</v>
      </c>
      <c r="C8" s="124">
        <v>12557.750000000002</v>
      </c>
      <c r="D8" s="124">
        <v>3502702.19</v>
      </c>
      <c r="E8" s="130">
        <f t="shared" si="0"/>
        <v>3515259.94</v>
      </c>
      <c r="F8" s="15"/>
    </row>
    <row r="9" spans="1:6" ht="12" customHeight="1" x14ac:dyDescent="0.2">
      <c r="A9" s="16">
        <v>3</v>
      </c>
      <c r="B9" s="88" t="s">
        <v>12</v>
      </c>
      <c r="C9" s="133">
        <v>9333108.3599999994</v>
      </c>
      <c r="D9" s="133">
        <v>1532971.2000000002</v>
      </c>
      <c r="E9" s="130">
        <f t="shared" si="0"/>
        <v>10866079.559999999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-489619.33</v>
      </c>
      <c r="D10" s="134">
        <v>-96855.73</v>
      </c>
      <c r="E10" s="135">
        <f t="shared" si="0"/>
        <v>-586475.06000000006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8843489.0299999993</v>
      </c>
      <c r="D11" s="124">
        <v>1436115.4700000002</v>
      </c>
      <c r="E11" s="130">
        <f t="shared" si="0"/>
        <v>10279604.5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4">
        <v>108073.61</v>
      </c>
      <c r="D13" s="124">
        <v>12753.220000000001</v>
      </c>
      <c r="E13" s="130">
        <f t="shared" si="0"/>
        <v>120826.83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19</v>
      </c>
      <c r="C16" s="124">
        <v>1385456.7799999998</v>
      </c>
      <c r="D16" s="178"/>
      <c r="E16" s="130">
        <f>C16</f>
        <v>1385456.7799999998</v>
      </c>
    </row>
    <row r="17" spans="1:5" ht="12" customHeight="1" x14ac:dyDescent="0.2">
      <c r="A17" s="16">
        <v>9</v>
      </c>
      <c r="B17" s="17" t="s">
        <v>20</v>
      </c>
      <c r="C17" s="124">
        <v>140305.91999999998</v>
      </c>
      <c r="D17" s="124">
        <v>0</v>
      </c>
      <c r="E17" s="130">
        <f>C17+D17</f>
        <v>140305.91999999998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11828095.229999999</v>
      </c>
      <c r="D18" s="125">
        <f>SUM(D7:D8,D11:D17)</f>
        <v>5896380.2000000002</v>
      </c>
      <c r="E18" s="131">
        <f>SUM(E7:E8,E11:E17)</f>
        <v>17724475.430000003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9659523.370000001</v>
      </c>
      <c r="D20" s="123">
        <v>302782.5</v>
      </c>
      <c r="E20" s="129">
        <f t="shared" ref="E20:E26" si="1">C20+D20</f>
        <v>9962305.870000001</v>
      </c>
    </row>
    <row r="21" spans="1:5" ht="12" customHeight="1" x14ac:dyDescent="0.2">
      <c r="A21" s="16">
        <v>12</v>
      </c>
      <c r="B21" s="17" t="s">
        <v>24</v>
      </c>
      <c r="C21" s="124">
        <v>0</v>
      </c>
      <c r="D21" s="124">
        <v>3409519.35</v>
      </c>
      <c r="E21" s="130">
        <f t="shared" si="1"/>
        <v>3409519.35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4">
        <v>105964.35</v>
      </c>
      <c r="D23" s="124">
        <v>56514.59</v>
      </c>
      <c r="E23" s="130">
        <f t="shared" si="1"/>
        <v>162478.94</v>
      </c>
    </row>
    <row r="24" spans="1:5" ht="12" customHeight="1" x14ac:dyDescent="0.2">
      <c r="A24" s="16">
        <v>15</v>
      </c>
      <c r="B24" s="17" t="s">
        <v>27</v>
      </c>
      <c r="C24" s="124">
        <v>168806.24</v>
      </c>
      <c r="D24" s="124">
        <v>9002.49</v>
      </c>
      <c r="E24" s="130">
        <f t="shared" si="1"/>
        <v>177808.72999999998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9934293.9600000009</v>
      </c>
      <c r="D26" s="125">
        <f>SUM(D20:D25)</f>
        <v>3777818.93</v>
      </c>
      <c r="E26" s="131">
        <f t="shared" si="1"/>
        <v>13712112.890000001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500000</v>
      </c>
      <c r="D28" s="178"/>
      <c r="E28" s="129">
        <f t="shared" ref="E28:E33" si="2">C28</f>
        <v>500000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4">
        <v>0</v>
      </c>
      <c r="D31" s="178"/>
      <c r="E31" s="130">
        <f t="shared" si="2"/>
        <v>0</v>
      </c>
    </row>
    <row r="32" spans="1:5" ht="12" customHeight="1" x14ac:dyDescent="0.2">
      <c r="A32" s="16">
        <v>22</v>
      </c>
      <c r="B32" s="20" t="s">
        <v>35</v>
      </c>
      <c r="C32" s="124">
        <v>3512362.51</v>
      </c>
      <c r="D32" s="178"/>
      <c r="E32" s="130">
        <f t="shared" si="2"/>
        <v>3512362.51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4012362.51</v>
      </c>
      <c r="D33" s="178"/>
      <c r="E33" s="131">
        <f t="shared" si="2"/>
        <v>4012362.51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13946656.470000001</v>
      </c>
      <c r="D34" s="126">
        <f>D26</f>
        <v>3777818.93</v>
      </c>
      <c r="E34" s="132">
        <f>C34+D34</f>
        <v>17724475.400000002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31" zoomScaleNormal="100" zoomScaleSheetLayoutView="100" workbookViewId="0">
      <selection activeCell="F72" sqref="F72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43555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2.63</v>
      </c>
      <c r="D7" s="42">
        <v>578.78</v>
      </c>
      <c r="E7" s="167">
        <f t="shared" ref="E7:E24" si="0">C7+D7</f>
        <v>581.41</v>
      </c>
    </row>
    <row r="8" spans="1:5" x14ac:dyDescent="0.2">
      <c r="A8" s="89">
        <v>2</v>
      </c>
      <c r="B8" s="43" t="s">
        <v>42</v>
      </c>
      <c r="C8" s="137">
        <f>SUM(C9:C15)</f>
        <v>469139.41</v>
      </c>
      <c r="D8" s="138">
        <f>SUM(D9:D15)</f>
        <v>64276.429999999993</v>
      </c>
      <c r="E8" s="168">
        <f t="shared" si="0"/>
        <v>533415.84</v>
      </c>
    </row>
    <row r="9" spans="1:5" x14ac:dyDescent="0.2">
      <c r="A9" s="89">
        <v>2.1</v>
      </c>
      <c r="B9" s="44" t="s">
        <v>43</v>
      </c>
      <c r="C9" s="41">
        <v>20431.240000000002</v>
      </c>
      <c r="D9" s="42">
        <v>0</v>
      </c>
      <c r="E9" s="169">
        <f t="shared" si="0"/>
        <v>20431.240000000002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448708.17</v>
      </c>
      <c r="D13" s="42">
        <v>64276.429999999993</v>
      </c>
      <c r="E13" s="169">
        <f t="shared" si="0"/>
        <v>512984.6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9687.130000000001</v>
      </c>
      <c r="D16" s="138">
        <f>SUM(D17:D20)</f>
        <v>0</v>
      </c>
      <c r="E16" s="168">
        <f t="shared" si="0"/>
        <v>9687.130000000001</v>
      </c>
    </row>
    <row r="17" spans="1:5" x14ac:dyDescent="0.2">
      <c r="A17" s="89">
        <v>3.1</v>
      </c>
      <c r="B17" s="44" t="s">
        <v>51</v>
      </c>
      <c r="C17" s="41">
        <v>9687.130000000001</v>
      </c>
      <c r="D17" s="42">
        <v>0</v>
      </c>
      <c r="E17" s="169">
        <f t="shared" si="0"/>
        <v>9687.130000000001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69655.929999999993</v>
      </c>
      <c r="D21" s="42">
        <v>11507.4</v>
      </c>
      <c r="E21" s="168">
        <f t="shared" si="0"/>
        <v>81163.329999999987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548485.1</v>
      </c>
      <c r="D24" s="140">
        <f>SUM(D7:D8,D21:D23,D16)</f>
        <v>76362.609999999986</v>
      </c>
      <c r="E24" s="141">
        <f t="shared" si="0"/>
        <v>624847.71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257733.41</v>
      </c>
      <c r="D26" s="50">
        <v>9997.35</v>
      </c>
      <c r="E26" s="167">
        <f t="shared" ref="E26:E34" si="1">C26+D26</f>
        <v>267730.76</v>
      </c>
    </row>
    <row r="27" spans="1:5" x14ac:dyDescent="0.2">
      <c r="A27" s="89">
        <v>9</v>
      </c>
      <c r="B27" s="51" t="s">
        <v>61</v>
      </c>
      <c r="C27" s="52">
        <v>1302.1300000000001</v>
      </c>
      <c r="D27" s="53">
        <v>93237.62</v>
      </c>
      <c r="E27" s="168">
        <f t="shared" si="1"/>
        <v>94539.75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259035.54</v>
      </c>
      <c r="D33" s="143">
        <f>SUM(D26:D32)</f>
        <v>103234.97</v>
      </c>
      <c r="E33" s="144">
        <f t="shared" si="1"/>
        <v>362270.51</v>
      </c>
    </row>
    <row r="34" spans="1:5" ht="12" thickBot="1" x14ac:dyDescent="0.25">
      <c r="A34" s="100">
        <v>16</v>
      </c>
      <c r="B34" s="145" t="s">
        <v>68</v>
      </c>
      <c r="C34" s="140">
        <f>C24-C33</f>
        <v>289449.55999999994</v>
      </c>
      <c r="D34" s="146">
        <f>D24-D33</f>
        <v>-26872.360000000015</v>
      </c>
      <c r="E34" s="141">
        <f t="shared" si="1"/>
        <v>262577.19999999995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-1051.2700000000041</v>
      </c>
      <c r="D36" s="148">
        <f>D37-D38</f>
        <v>-12483.519999999999</v>
      </c>
      <c r="E36" s="167">
        <f t="shared" ref="E36:E45" si="2">C36+D36</f>
        <v>-13534.790000000003</v>
      </c>
    </row>
    <row r="37" spans="1:5" ht="22.5" x14ac:dyDescent="0.2">
      <c r="A37" s="89">
        <v>17.100000000000001</v>
      </c>
      <c r="B37" s="58" t="s">
        <v>71</v>
      </c>
      <c r="C37" s="41">
        <v>50671.58</v>
      </c>
      <c r="D37" s="42">
        <v>1521.69</v>
      </c>
      <c r="E37" s="169">
        <f t="shared" si="2"/>
        <v>52193.270000000004</v>
      </c>
    </row>
    <row r="38" spans="1:5" ht="22.5" x14ac:dyDescent="0.2">
      <c r="A38" s="89">
        <v>17.2</v>
      </c>
      <c r="B38" s="58" t="s">
        <v>72</v>
      </c>
      <c r="C38" s="41">
        <v>51722.850000000006</v>
      </c>
      <c r="D38" s="42">
        <v>14005.21</v>
      </c>
      <c r="E38" s="169">
        <f t="shared" si="2"/>
        <v>65728.06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151480.79999999999</v>
      </c>
      <c r="D41" s="53">
        <v>0</v>
      </c>
      <c r="E41" s="168">
        <f t="shared" si="2"/>
        <v>151480.79999999999</v>
      </c>
    </row>
    <row r="42" spans="1:5" x14ac:dyDescent="0.2">
      <c r="A42" s="89">
        <v>21</v>
      </c>
      <c r="B42" s="45" t="s">
        <v>76</v>
      </c>
      <c r="C42" s="52">
        <v>19495.130000000005</v>
      </c>
      <c r="D42" s="53">
        <v>0</v>
      </c>
      <c r="E42" s="168">
        <f t="shared" si="2"/>
        <v>19495.130000000005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629.82999999999993</v>
      </c>
      <c r="D44" s="97">
        <v>194.49</v>
      </c>
      <c r="E44" s="170">
        <f t="shared" si="2"/>
        <v>824.31999999999994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170554.48999999996</v>
      </c>
      <c r="D45" s="146">
        <f>SUM(D36,D39:D44)</f>
        <v>-12289.029999999999</v>
      </c>
      <c r="E45" s="141">
        <f t="shared" si="2"/>
        <v>158265.45999999996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10640.49</v>
      </c>
      <c r="D47" s="53">
        <v>4161.1400000000003</v>
      </c>
      <c r="E47" s="171">
        <f t="shared" ref="E47:E54" si="3">C47+D47</f>
        <v>14801.630000000001</v>
      </c>
    </row>
    <row r="48" spans="1:5" x14ac:dyDescent="0.2">
      <c r="A48" s="89">
        <v>26</v>
      </c>
      <c r="B48" s="45" t="s">
        <v>82</v>
      </c>
      <c r="C48" s="52">
        <v>224508.69</v>
      </c>
      <c r="D48" s="53">
        <v>0</v>
      </c>
      <c r="E48" s="172">
        <f t="shared" si="3"/>
        <v>224508.69</v>
      </c>
    </row>
    <row r="49" spans="1:5" x14ac:dyDescent="0.2">
      <c r="A49" s="89">
        <v>27</v>
      </c>
      <c r="B49" s="45" t="s">
        <v>83</v>
      </c>
      <c r="C49" s="52">
        <v>2168</v>
      </c>
      <c r="D49" s="53">
        <v>0</v>
      </c>
      <c r="E49" s="172">
        <f t="shared" si="3"/>
        <v>2168</v>
      </c>
    </row>
    <row r="50" spans="1:5" x14ac:dyDescent="0.2">
      <c r="A50" s="89">
        <v>28</v>
      </c>
      <c r="B50" s="45" t="s">
        <v>84</v>
      </c>
      <c r="C50" s="52">
        <v>34926.589999999997</v>
      </c>
      <c r="D50" s="53">
        <v>0</v>
      </c>
      <c r="E50" s="172">
        <f t="shared" si="3"/>
        <v>34926.589999999997</v>
      </c>
    </row>
    <row r="51" spans="1:5" x14ac:dyDescent="0.2">
      <c r="A51" s="89">
        <v>29</v>
      </c>
      <c r="B51" s="45" t="s">
        <v>85</v>
      </c>
      <c r="C51" s="52">
        <v>28207.820000000007</v>
      </c>
      <c r="D51" s="53">
        <v>0</v>
      </c>
      <c r="E51" s="172">
        <f t="shared" si="3"/>
        <v>28207.820000000007</v>
      </c>
    </row>
    <row r="52" spans="1:5" x14ac:dyDescent="0.2">
      <c r="A52" s="89">
        <v>30</v>
      </c>
      <c r="B52" s="45" t="s">
        <v>86</v>
      </c>
      <c r="C52" s="52">
        <v>31850.84</v>
      </c>
      <c r="D52" s="53">
        <v>2320.77</v>
      </c>
      <c r="E52" s="172">
        <f t="shared" si="3"/>
        <v>34171.61</v>
      </c>
    </row>
    <row r="53" spans="1:5" x14ac:dyDescent="0.2">
      <c r="A53" s="90">
        <v>31</v>
      </c>
      <c r="B53" s="59" t="s">
        <v>87</v>
      </c>
      <c r="C53" s="149">
        <f>SUM(C47:C52)</f>
        <v>332302.43000000005</v>
      </c>
      <c r="D53" s="150">
        <f>SUM(D47:D52)</f>
        <v>6481.91</v>
      </c>
      <c r="E53" s="173">
        <f t="shared" si="3"/>
        <v>338784.34</v>
      </c>
    </row>
    <row r="54" spans="1:5" ht="12" thickBot="1" x14ac:dyDescent="0.25">
      <c r="A54" s="95">
        <v>32</v>
      </c>
      <c r="B54" s="151" t="s">
        <v>88</v>
      </c>
      <c r="C54" s="152">
        <f>C45-C53</f>
        <v>-161747.94000000009</v>
      </c>
      <c r="D54" s="153">
        <f>D45-D53</f>
        <v>-18770.939999999999</v>
      </c>
      <c r="E54" s="154">
        <f t="shared" si="3"/>
        <v>-180518.88000000009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127701.61999999985</v>
      </c>
      <c r="D56" s="158">
        <f>D34+D54</f>
        <v>-45643.300000000017</v>
      </c>
      <c r="E56" s="159">
        <f>C56+D56</f>
        <v>82058.319999999832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586475.06000000006</v>
      </c>
      <c r="D58" s="65"/>
      <c r="E58" s="171">
        <f>C58</f>
        <v>586475.06000000006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199175.91999999998</v>
      </c>
      <c r="D60" s="69"/>
      <c r="E60" s="173">
        <f>C60</f>
        <v>199175.91999999998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785650.98</v>
      </c>
      <c r="D61" s="70"/>
      <c r="E61" s="160">
        <f>C61</f>
        <v>785650.98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-657949.3600000001</v>
      </c>
      <c r="D63" s="158">
        <f>D56</f>
        <v>-45643.300000000017</v>
      </c>
      <c r="E63" s="159">
        <f>C63+D63</f>
        <v>-703592.66000000015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-657949.3600000001</v>
      </c>
      <c r="D65" s="158">
        <f>D63</f>
        <v>-45643.300000000017</v>
      </c>
      <c r="E65" s="159">
        <f>C65+D65</f>
        <v>-703592.66000000015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-657949.3600000001</v>
      </c>
      <c r="D67" s="165">
        <f>D65</f>
        <v>-45643.300000000017</v>
      </c>
      <c r="E67" s="161">
        <f>C67+D67</f>
        <v>-703592.66000000015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C5" sqref="B5:C9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43555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2018-04-14T08:56:36Z</cp:lastPrinted>
  <dcterms:created xsi:type="dcterms:W3CDTF">2018-01-24T12:10:23Z</dcterms:created>
  <dcterms:modified xsi:type="dcterms:W3CDTF">2019-04-15T09:08:47Z</dcterms:modified>
</cp:coreProperties>
</file>