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hapakidze\Desktop\კომპანიები\შპს გირო\2023 ანგარიშგება\ანგარიშგება მარტი  2023\"/>
    </mc:Choice>
  </mc:AlternateContent>
  <bookViews>
    <workbookView xWindow="0" yWindow="0" windowWidth="20490" windowHeight="7650" activeTab="2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D53" i="9"/>
  <c r="C53" i="9"/>
  <c r="C34" i="9"/>
  <c r="D34" i="9"/>
  <c r="C34" i="8"/>
  <c r="D26" i="8"/>
  <c r="C26" i="8"/>
  <c r="B2" i="9" l="1"/>
  <c r="E13" i="9"/>
  <c r="E41" i="9"/>
  <c r="E34" i="8"/>
  <c r="E14" i="8"/>
  <c r="E22" i="9"/>
  <c r="E59" i="9"/>
  <c r="B1" i="8"/>
  <c r="B1" i="9"/>
  <c r="E66" i="9"/>
  <c r="E64" i="9"/>
  <c r="C61" i="9"/>
  <c r="E60" i="9"/>
  <c r="E58" i="9"/>
  <c r="E52" i="9"/>
  <c r="E51" i="9"/>
  <c r="E50" i="9"/>
  <c r="E49" i="9"/>
  <c r="E48" i="9"/>
  <c r="E47" i="9"/>
  <c r="E44" i="9"/>
  <c r="E43" i="9"/>
  <c r="E42" i="9"/>
  <c r="E40" i="9"/>
  <c r="E39" i="9"/>
  <c r="E38" i="9"/>
  <c r="E37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D35" i="8"/>
  <c r="C35" i="8"/>
  <c r="E17" i="8"/>
  <c r="E16" i="8"/>
  <c r="E15" i="8"/>
  <c r="E13" i="8"/>
  <c r="E12" i="8"/>
  <c r="E10" i="8"/>
  <c r="E9" i="8"/>
  <c r="E7" i="8"/>
  <c r="E61" i="9"/>
  <c r="E26" i="8"/>
  <c r="E16" i="9"/>
  <c r="E53" i="9"/>
  <c r="E36" i="9"/>
  <c r="E33" i="9"/>
  <c r="E8" i="9"/>
  <c r="E11" i="8"/>
  <c r="E45" i="9"/>
  <c r="E20" i="8"/>
  <c r="E28" i="8"/>
  <c r="E8" i="8"/>
  <c r="E24" i="9"/>
  <c r="D63" i="9"/>
  <c r="D65" i="9"/>
  <c r="D67" i="9"/>
  <c r="E54" i="9"/>
  <c r="E34" i="9"/>
  <c r="E56" i="9"/>
  <c r="C63" i="9"/>
  <c r="E63" i="9" s="1"/>
  <c r="C65" i="9" l="1"/>
  <c r="E65" i="9" s="1"/>
  <c r="C67" i="9"/>
  <c r="E67" i="9" s="1"/>
  <c r="E35" i="8"/>
  <c r="E18" i="8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<sst xmlns="http://schemas.openxmlformats.org/spreadsheetml/2006/main" count="135" uniqueCount="117">
  <si>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</si>
  <si>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</si>
  <si>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</si>
  <si>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</si>
  <si>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</si>
  <si>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</si>
  <si>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</si>
  <si>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</si>
  <si>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</si>
  <si>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</si>
  <si>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</si>
  <si>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</si>
  <si>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</si>
  <si>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</si>
  <si>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</si>
  <si>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</si>
  <si>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</si>
  <si>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</si>
  <si>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</si>
  <si>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</si>
  <si>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</si>
  <si>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</si>
  <si>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</si>
  <si>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</si>
  <si>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</si>
  <si>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</si>
  <si>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</si>
  <si>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</si>
  <si>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</si>
  <si>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</si>
  <si>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</si>
  <si>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</si>
  <si>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</si>
  <si>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</si>
  <si>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</si>
  <si>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</si>
  <si>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</si>
  <si>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</si>
  <si>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</si>
  <si>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</si>
  <si>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</si>
  <si>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</si>
  <si>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</si>
  <si>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</si>
  <si>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</si>
  <si>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</si>
  <si>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</si>
  <si>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</si>
  <si>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</si>
  <si>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</si>
  <si>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</si>
  <si>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</si>
  <si>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</si>
  <si>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</si>
  <si>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</si>
  <si>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</si>
  <si>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</si>
  <si>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</si>
  <si>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</si>
  <si>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</si>
  <si>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</si>
  <si>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</si>
  <si>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</si>
  <si>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</si>
  <si>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</si>
  <si>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</si>
  <si>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</si>
  <si>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</si>
  <si>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</si>
  <si>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</si>
  <si>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</si>
  <si>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</si>
  <si>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</si>
  <si>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</si>
  <si>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</si>
  <si>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</si>
  <si>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</si>
  <si>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</si>
  <si>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</si>
  <si>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</si>
  <si>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</si>
  <si>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</si>
  <si>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</si>
  <si>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</si>
  <si>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</si>
  <si>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</si>
  <si>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</si>
  <si>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</si>
  <si>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</si>
  <si>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</si>
  <si>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</si>
  <si>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</si>
  <si>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</si>
  <si>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</si>
  <si>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</si>
  <si>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</si>
  <si>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</si>
  <si>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</si>
  <si>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</si>
  <si>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</si>
  <si>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</si>
  <si>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</si>
  <si>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</si>
  <si>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</si>
  <si>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</si>
  <si>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</si>
  <si>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</si>
  <si>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</si>
  <si>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</si>
  <si>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</si>
  <si>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</si>
  <si>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</si>
  <si>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</si>
  <si>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>წევრი</t>
  </si>
  <si>
    <t xml:space="preserve">გუგუმბერიძე გიორგი </t>
  </si>
  <si>
    <t>სარეზერვო ფონდი</t>
  </si>
  <si>
    <t>თავმჯდომარე/წევრი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</si>
</sst>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7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5" fillId="66" borderId="74" applyNumberFormat="0" applyAlignment="0" applyProtection="0"/>
    <xf numFmtId="0" fontId="36" fillId="11" borderId="68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0" fontId="35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0" fontId="36" fillId="11" borderId="68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0" fontId="35" fillId="66" borderId="7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71">
      <alignment horizontal="left" vertical="center"/>
    </xf>
    <xf numFmtId="0" fontId="48" fillId="0" borderId="71">
      <alignment horizontal="left" vertical="center"/>
    </xf>
    <xf numFmtId="176" fontId="48" fillId="0" borderId="71">
      <alignment horizontal="left" vertical="center"/>
    </xf>
    <xf numFmtId="0" fontId="49" fillId="0" borderId="76" applyNumberFormat="0" applyFill="0" applyAlignment="0" applyProtection="0"/>
    <xf numFmtId="177" fontId="49" fillId="0" borderId="76" applyNumberFormat="0" applyFill="0" applyAlignment="0" applyProtection="0"/>
    <xf numFmtId="0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177" fontId="50" fillId="0" borderId="77" applyNumberFormat="0" applyFill="0" applyAlignment="0" applyProtection="0"/>
    <xf numFmtId="0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177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2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2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7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0" fontId="63" fillId="0" borderId="79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6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176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7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7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7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21" fillId="0" borderId="83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201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6" fontId="8" fillId="0" borderId="20" xfId="1" applyNumberFormat="1" applyFont="1" applyFill="1" applyBorder="1" applyAlignment="1" applyProtection="1">
      <alignment horizontal="right"/>
    </xf>
    <xf numFmtId="166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0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166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6" fontId="9" fillId="0" borderId="33" xfId="1" applyNumberFormat="1" applyFont="1" applyFill="1" applyBorder="1" applyAlignment="1" applyProtection="1">
      <alignment horizontal="right"/>
    </xf>
    <xf numFmtId="166" fontId="8" fillId="0" borderId="19" xfId="1" applyNumberFormat="1" applyFont="1" applyFill="1" applyBorder="1" applyAlignment="1" applyProtection="1">
      <alignment horizontal="right"/>
    </xf>
    <xf numFmtId="166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34" xfId="0" applyNumberFormat="1" applyFont="1" applyBorder="1" applyAlignment="1" applyProtection="1">
      <alignment horizontal="right"/>
      <protection locked="0"/>
    </xf>
    <xf numFmtId="166" fontId="8" fillId="0" borderId="19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166" fontId="8" fillId="0" borderId="20" xfId="0" applyNumberFormat="1" applyFont="1" applyBorder="1" applyAlignment="1" applyProtection="1">
      <alignment horizontal="right"/>
      <protection locked="0"/>
    </xf>
    <xf numFmtId="166" fontId="8" fillId="0" borderId="21" xfId="0" applyNumberFormat="1" applyFont="1" applyBorder="1" applyAlignment="1" applyProtection="1">
      <alignment horizontal="right"/>
      <protection locked="0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34" xfId="0" applyNumberFormat="1" applyFont="1" applyBorder="1" applyAlignment="1" applyProtection="1">
      <alignment horizontal="right"/>
      <protection locked="0"/>
    </xf>
    <xf numFmtId="166" fontId="8" fillId="0" borderId="0" xfId="1" applyNumberFormat="1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3" fontId="8" fillId="0" borderId="19" xfId="0" applyNumberFormat="1" applyFont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B2" sqref="B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09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65">
        <f>Info!B2</f>
        <v>45016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66">
        <v>1129958</v>
      </c>
      <c r="D7" s="166">
        <v>790073</v>
      </c>
      <c r="E7" s="113">
        <f t="shared" ref="E7:E13" si="0">C7+D7</f>
        <v>1920031</v>
      </c>
      <c r="F7" s="15"/>
    </row>
    <row r="8" spans="1:6" ht="12" customHeight="1">
      <c r="A8" s="16">
        <v>2</v>
      </c>
      <c r="B8" s="17" t="s">
        <v>11</v>
      </c>
      <c r="C8" s="167">
        <v>82470</v>
      </c>
      <c r="D8" s="167">
        <v>41488</v>
      </c>
      <c r="E8" s="114">
        <f t="shared" si="0"/>
        <v>123958</v>
      </c>
      <c r="F8" s="15"/>
    </row>
    <row r="9" spans="1:6" ht="12" customHeight="1">
      <c r="A9" s="16">
        <v>3</v>
      </c>
      <c r="B9" s="79" t="s">
        <v>12</v>
      </c>
      <c r="C9" s="168">
        <v>11374812</v>
      </c>
      <c r="D9" s="168">
        <v>169824</v>
      </c>
      <c r="E9" s="114">
        <f t="shared" si="0"/>
        <v>11544636</v>
      </c>
      <c r="F9" s="15"/>
    </row>
    <row r="10" spans="1:6" ht="12" customHeight="1">
      <c r="A10" s="16">
        <v>3.1</v>
      </c>
      <c r="B10" s="79" t="s">
        <v>13</v>
      </c>
      <c r="C10" s="169">
        <v>-833925</v>
      </c>
      <c r="D10" s="169">
        <v>0</v>
      </c>
      <c r="E10" s="117">
        <f t="shared" si="0"/>
        <v>-833925</v>
      </c>
      <c r="F10" s="15"/>
    </row>
    <row r="11" spans="1:6" ht="12" customHeight="1">
      <c r="A11" s="16">
        <v>3.2</v>
      </c>
      <c r="B11" s="17" t="s">
        <v>14</v>
      </c>
      <c r="C11" s="167">
        <v>10540887</v>
      </c>
      <c r="D11" s="167">
        <v>169824</v>
      </c>
      <c r="E11" s="114">
        <f t="shared" si="0"/>
        <v>10710711</v>
      </c>
    </row>
    <row r="12" spans="1:6" ht="12" customHeight="1">
      <c r="A12" s="16">
        <v>4</v>
      </c>
      <c r="B12" s="17" t="s">
        <v>15</v>
      </c>
      <c r="C12" s="167">
        <v>0</v>
      </c>
      <c r="D12" s="167">
        <v>0</v>
      </c>
      <c r="E12" s="114">
        <f t="shared" si="0"/>
        <v>0</v>
      </c>
    </row>
    <row r="13" spans="1:6" ht="12" customHeight="1">
      <c r="A13" s="16">
        <v>5</v>
      </c>
      <c r="B13" s="17" t="s">
        <v>16</v>
      </c>
      <c r="C13" s="167">
        <v>106326</v>
      </c>
      <c r="D13" s="167">
        <v>1066</v>
      </c>
      <c r="E13" s="114">
        <f t="shared" si="0"/>
        <v>107392</v>
      </c>
    </row>
    <row r="14" spans="1:6" ht="12" customHeight="1">
      <c r="A14" s="16">
        <v>6</v>
      </c>
      <c r="B14" s="17" t="s">
        <v>17</v>
      </c>
      <c r="C14" s="167">
        <v>0</v>
      </c>
      <c r="D14" s="170"/>
      <c r="E14" s="114">
        <f>C14</f>
        <v>0</v>
      </c>
    </row>
    <row r="15" spans="1:6" ht="12" customHeight="1">
      <c r="A15" s="16">
        <v>7</v>
      </c>
      <c r="B15" s="17" t="s">
        <v>18</v>
      </c>
      <c r="C15" s="167">
        <v>0</v>
      </c>
      <c r="D15" s="170"/>
      <c r="E15" s="114">
        <f>C15</f>
        <v>0</v>
      </c>
    </row>
    <row r="16" spans="1:6" ht="12" customHeight="1">
      <c r="A16" s="16">
        <v>8</v>
      </c>
      <c r="B16" s="17" t="s">
        <v>19</v>
      </c>
      <c r="C16" s="167">
        <v>1178961</v>
      </c>
      <c r="D16" s="170"/>
      <c r="E16" s="114">
        <f>C16</f>
        <v>1178961</v>
      </c>
    </row>
    <row r="17" spans="1:5" ht="12" customHeight="1">
      <c r="A17" s="16">
        <v>9</v>
      </c>
      <c r="B17" s="17" t="s">
        <v>20</v>
      </c>
      <c r="C17" s="167">
        <v>261161</v>
      </c>
      <c r="D17" s="167">
        <v>39262</v>
      </c>
      <c r="E17" s="114">
        <f>C17+D17</f>
        <v>300423</v>
      </c>
    </row>
    <row r="18" spans="1:5" ht="12" customHeight="1" thickBot="1">
      <c r="A18" s="13">
        <v>10</v>
      </c>
      <c r="B18" s="18" t="s">
        <v>21</v>
      </c>
      <c r="C18" s="110">
        <v>12924806.35</v>
      </c>
      <c r="D18" s="110">
        <v>1699790.5156818</v>
      </c>
      <c r="E18" s="115">
        <f>SUM(E7:E8,E11:E17)</f>
        <v>14341476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66">
        <v>6913170</v>
      </c>
      <c r="D20" s="166">
        <v>0</v>
      </c>
      <c r="E20" s="113">
        <f t="shared" ref="E20:E25" si="1">C20+D20</f>
        <v>6913170</v>
      </c>
    </row>
    <row r="21" spans="1:5" ht="12" customHeight="1">
      <c r="A21" s="16">
        <v>12</v>
      </c>
      <c r="B21" s="17" t="s">
        <v>24</v>
      </c>
      <c r="C21" s="167">
        <v>0</v>
      </c>
      <c r="D21" s="167">
        <v>614496</v>
      </c>
      <c r="E21" s="114">
        <f t="shared" si="1"/>
        <v>614496</v>
      </c>
    </row>
    <row r="22" spans="1:5" ht="12" customHeight="1">
      <c r="A22" s="16">
        <v>13</v>
      </c>
      <c r="B22" s="17" t="s">
        <v>25</v>
      </c>
      <c r="C22" s="167">
        <v>0</v>
      </c>
      <c r="D22" s="167">
        <v>0</v>
      </c>
      <c r="E22" s="114">
        <f t="shared" si="1"/>
        <v>0</v>
      </c>
    </row>
    <row r="23" spans="1:5" ht="12" customHeight="1">
      <c r="A23" s="13">
        <v>14</v>
      </c>
      <c r="B23" s="17" t="s">
        <v>26</v>
      </c>
      <c r="C23" s="167">
        <v>24472</v>
      </c>
      <c r="D23" s="167">
        <v>0</v>
      </c>
      <c r="E23" s="114">
        <f t="shared" si="1"/>
        <v>24472</v>
      </c>
    </row>
    <row r="24" spans="1:5" ht="12" customHeight="1">
      <c r="A24" s="16">
        <v>15</v>
      </c>
      <c r="B24" s="17" t="s">
        <v>27</v>
      </c>
      <c r="C24" s="167">
        <v>184600</v>
      </c>
      <c r="D24" s="167">
        <v>7024</v>
      </c>
      <c r="E24" s="114">
        <f t="shared" si="1"/>
        <v>191624</v>
      </c>
    </row>
    <row r="25" spans="1:5" ht="12" customHeight="1">
      <c r="A25" s="16">
        <v>16</v>
      </c>
      <c r="B25" s="17" t="s">
        <v>28</v>
      </c>
      <c r="C25" s="167">
        <v>0</v>
      </c>
      <c r="D25" s="167">
        <v>0</v>
      </c>
      <c r="E25" s="114">
        <f t="shared" si="1"/>
        <v>0</v>
      </c>
    </row>
    <row r="26" spans="1:5" ht="12" customHeight="1" thickBot="1">
      <c r="A26" s="13">
        <v>17</v>
      </c>
      <c r="B26" s="18" t="s">
        <v>29</v>
      </c>
      <c r="C26" s="110">
        <f>C20+C21+C22+C23+C24+C25</f>
        <v>7122242</v>
      </c>
      <c r="D26" s="110">
        <f>D20+D21+D22+D23+D24+D25</f>
        <v>621520</v>
      </c>
      <c r="E26" s="115">
        <f>C26+D26</f>
        <v>7743762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71">
        <v>18</v>
      </c>
      <c r="B28" s="19" t="s">
        <v>31</v>
      </c>
      <c r="C28" s="166">
        <v>1000000</v>
      </c>
      <c r="D28" s="159"/>
      <c r="E28" s="113">
        <f t="shared" ref="E28:E33" si="2">C28</f>
        <v>1000000</v>
      </c>
    </row>
    <row r="29" spans="1:5" ht="12" customHeight="1">
      <c r="A29" s="172">
        <v>19</v>
      </c>
      <c r="B29" s="20" t="s">
        <v>32</v>
      </c>
      <c r="C29" s="167">
        <v>0</v>
      </c>
      <c r="D29" s="159"/>
      <c r="E29" s="114">
        <f t="shared" si="2"/>
        <v>0</v>
      </c>
    </row>
    <row r="30" spans="1:5" ht="12" customHeight="1">
      <c r="A30" s="172">
        <v>20</v>
      </c>
      <c r="B30" s="175" t="s">
        <v>115</v>
      </c>
      <c r="C30" s="167">
        <v>0</v>
      </c>
      <c r="D30" s="159"/>
      <c r="E30" s="114"/>
    </row>
    <row r="31" spans="1:5" ht="12" customHeight="1">
      <c r="A31" s="172">
        <v>21</v>
      </c>
      <c r="B31" s="20" t="s">
        <v>33</v>
      </c>
      <c r="C31" s="167">
        <v>0</v>
      </c>
      <c r="D31" s="159"/>
      <c r="E31" s="114">
        <f t="shared" si="2"/>
        <v>0</v>
      </c>
    </row>
    <row r="32" spans="1:5" ht="12" customHeight="1">
      <c r="A32" s="172">
        <v>22</v>
      </c>
      <c r="B32" s="20" t="s">
        <v>34</v>
      </c>
      <c r="C32" s="167">
        <v>5592714</v>
      </c>
      <c r="D32" s="159"/>
      <c r="E32" s="114">
        <f t="shared" si="2"/>
        <v>5592714</v>
      </c>
    </row>
    <row r="33" spans="1:5" ht="12" customHeight="1">
      <c r="A33" s="172">
        <v>23</v>
      </c>
      <c r="B33" s="20" t="s">
        <v>35</v>
      </c>
      <c r="C33" s="167">
        <v>0</v>
      </c>
      <c r="D33" s="159"/>
      <c r="E33" s="114">
        <f t="shared" si="2"/>
        <v>0</v>
      </c>
    </row>
    <row r="34" spans="1:5" ht="12" customHeight="1" thickBot="1">
      <c r="A34" s="173">
        <v>24</v>
      </c>
      <c r="B34" s="18" t="s">
        <v>36</v>
      </c>
      <c r="C34" s="110">
        <f>C28+C29+C30+C31+C32+C33</f>
        <v>6592714</v>
      </c>
      <c r="D34" s="159"/>
      <c r="E34" s="115">
        <f>C34</f>
        <v>6592714</v>
      </c>
    </row>
    <row r="35" spans="1:5" ht="12" customHeight="1" thickBot="1">
      <c r="A35" s="174">
        <v>25</v>
      </c>
      <c r="B35" s="112" t="s">
        <v>37</v>
      </c>
      <c r="C35" s="111">
        <f>C26+C34</f>
        <v>13714956</v>
      </c>
      <c r="D35" s="111">
        <f>D26</f>
        <v>621520</v>
      </c>
      <c r="E35" s="116">
        <f>C35+D35</f>
        <v>14336476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view="pageBreakPreview" zoomScaleNormal="100" zoomScaleSheetLayoutView="100" workbookViewId="0">
      <selection activeCell="D69" sqref="D69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58" customWidth="1"/>
    <col min="6" max="16384" width="9.140625" style="27"/>
  </cols>
  <sheetData>
    <row r="1" spans="1:11">
      <c r="A1" s="118" t="s">
        <v>0</v>
      </c>
      <c r="B1" s="109" t="str">
        <f>Info!B1</f>
        <v>შპს მიკროსაფინანსო ორგანიზაცია გირო კრედიტი</v>
      </c>
      <c r="C1" s="26"/>
      <c r="D1" s="26"/>
      <c r="E1" s="147"/>
    </row>
    <row r="2" spans="1:11">
      <c r="A2" s="118" t="s">
        <v>1</v>
      </c>
      <c r="B2" s="165">
        <f>Info!B2</f>
        <v>45016</v>
      </c>
      <c r="C2" s="26"/>
      <c r="D2" s="26"/>
      <c r="E2" s="147"/>
    </row>
    <row r="3" spans="1:11">
      <c r="A3" s="26"/>
      <c r="B3" s="28"/>
      <c r="C3" s="26"/>
      <c r="D3" s="26"/>
      <c r="E3" s="147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>
      <c r="A7" s="80">
        <v>1</v>
      </c>
      <c r="B7" s="39" t="s">
        <v>41</v>
      </c>
      <c r="C7" s="176">
        <v>0</v>
      </c>
      <c r="D7" s="177">
        <v>10</v>
      </c>
      <c r="E7" s="148">
        <f t="shared" ref="E7:E24" si="0">C7+D7</f>
        <v>10</v>
      </c>
      <c r="I7" s="186"/>
      <c r="J7" s="186"/>
      <c r="K7" s="186"/>
    </row>
    <row r="8" spans="1:11">
      <c r="A8" s="80">
        <v>2</v>
      </c>
      <c r="B8" s="40" t="s">
        <v>42</v>
      </c>
      <c r="C8" s="119">
        <v>551334</v>
      </c>
      <c r="D8" s="120">
        <v>8660</v>
      </c>
      <c r="E8" s="149">
        <f t="shared" si="0"/>
        <v>559994</v>
      </c>
      <c r="I8" s="186"/>
      <c r="J8" s="186"/>
      <c r="K8" s="186"/>
    </row>
    <row r="9" spans="1:11">
      <c r="A9" s="80">
        <v>2.1</v>
      </c>
      <c r="B9" s="41" t="s">
        <v>43</v>
      </c>
      <c r="C9" s="176">
        <v>3209</v>
      </c>
      <c r="D9" s="177">
        <v>0</v>
      </c>
      <c r="E9" s="150">
        <f t="shared" si="0"/>
        <v>3209</v>
      </c>
      <c r="I9" s="186"/>
      <c r="J9" s="186"/>
      <c r="K9" s="186"/>
    </row>
    <row r="10" spans="1:11">
      <c r="A10" s="80">
        <v>2.2000000000000002</v>
      </c>
      <c r="B10" s="41" t="s">
        <v>44</v>
      </c>
      <c r="C10" s="176">
        <v>15945</v>
      </c>
      <c r="D10" s="177">
        <v>3641</v>
      </c>
      <c r="E10" s="150">
        <f t="shared" si="0"/>
        <v>19586</v>
      </c>
      <c r="I10" s="186"/>
      <c r="J10" s="186"/>
      <c r="K10" s="186"/>
    </row>
    <row r="11" spans="1:11">
      <c r="A11" s="80">
        <v>2.2999999999999998</v>
      </c>
      <c r="B11" s="41" t="s">
        <v>45</v>
      </c>
      <c r="C11" s="176">
        <v>0</v>
      </c>
      <c r="D11" s="177">
        <v>0</v>
      </c>
      <c r="E11" s="150">
        <f t="shared" si="0"/>
        <v>0</v>
      </c>
      <c r="I11" s="186"/>
      <c r="J11" s="186"/>
      <c r="K11" s="186"/>
    </row>
    <row r="12" spans="1:11">
      <c r="A12" s="80">
        <v>2.4</v>
      </c>
      <c r="B12" s="41" t="s">
        <v>46</v>
      </c>
      <c r="C12" s="176">
        <v>0</v>
      </c>
      <c r="D12" s="177">
        <v>0</v>
      </c>
      <c r="E12" s="150">
        <f t="shared" si="0"/>
        <v>0</v>
      </c>
      <c r="I12" s="186"/>
      <c r="J12" s="186"/>
      <c r="K12" s="186"/>
    </row>
    <row r="13" spans="1:11">
      <c r="A13" s="80">
        <v>2.5</v>
      </c>
      <c r="B13" s="41" t="s">
        <v>47</v>
      </c>
      <c r="C13" s="176">
        <v>532180</v>
      </c>
      <c r="D13" s="177">
        <v>5019</v>
      </c>
      <c r="E13" s="150">
        <f>C13+D13</f>
        <v>537199</v>
      </c>
      <c r="I13" s="186"/>
      <c r="J13" s="186"/>
      <c r="K13" s="186"/>
    </row>
    <row r="14" spans="1:11">
      <c r="A14" s="80">
        <v>2.6</v>
      </c>
      <c r="B14" s="41" t="s">
        <v>48</v>
      </c>
      <c r="C14" s="176">
        <v>0</v>
      </c>
      <c r="D14" s="177">
        <v>0</v>
      </c>
      <c r="E14" s="150">
        <f>C14+D14</f>
        <v>0</v>
      </c>
      <c r="I14" s="186"/>
      <c r="J14" s="186"/>
      <c r="K14" s="186"/>
    </row>
    <row r="15" spans="1:11">
      <c r="A15" s="80">
        <v>2.7</v>
      </c>
      <c r="B15" s="41" t="s">
        <v>49</v>
      </c>
      <c r="C15" s="176">
        <v>0</v>
      </c>
      <c r="D15" s="177">
        <v>0</v>
      </c>
      <c r="E15" s="150">
        <f t="shared" si="0"/>
        <v>0</v>
      </c>
      <c r="I15" s="186"/>
      <c r="J15" s="186"/>
      <c r="K15" s="186"/>
    </row>
    <row r="16" spans="1:11">
      <c r="A16" s="80">
        <v>3</v>
      </c>
      <c r="B16" s="40" t="s">
        <v>50</v>
      </c>
      <c r="C16" s="119">
        <v>222</v>
      </c>
      <c r="D16" s="120">
        <v>0</v>
      </c>
      <c r="E16" s="149">
        <f t="shared" si="0"/>
        <v>222</v>
      </c>
      <c r="I16" s="186"/>
      <c r="J16" s="186"/>
      <c r="K16" s="186"/>
    </row>
    <row r="17" spans="1:11">
      <c r="A17" s="80">
        <v>3.1</v>
      </c>
      <c r="B17" s="41" t="s">
        <v>51</v>
      </c>
      <c r="C17" s="176">
        <v>222</v>
      </c>
      <c r="D17" s="177">
        <v>0</v>
      </c>
      <c r="E17" s="150">
        <f t="shared" si="0"/>
        <v>222</v>
      </c>
      <c r="I17" s="186"/>
      <c r="J17" s="186"/>
      <c r="K17" s="186"/>
    </row>
    <row r="18" spans="1:11">
      <c r="A18" s="80">
        <v>3.2</v>
      </c>
      <c r="B18" s="41" t="s">
        <v>52</v>
      </c>
      <c r="C18" s="176">
        <v>0</v>
      </c>
      <c r="D18" s="177">
        <v>0</v>
      </c>
      <c r="E18" s="150">
        <f t="shared" si="0"/>
        <v>0</v>
      </c>
      <c r="I18" s="186"/>
      <c r="J18" s="186"/>
      <c r="K18" s="186"/>
    </row>
    <row r="19" spans="1:11">
      <c r="A19" s="80">
        <v>3.3</v>
      </c>
      <c r="B19" s="41" t="s">
        <v>53</v>
      </c>
      <c r="C19" s="176">
        <v>0</v>
      </c>
      <c r="D19" s="177">
        <v>0</v>
      </c>
      <c r="E19" s="150">
        <f t="shared" si="0"/>
        <v>0</v>
      </c>
      <c r="I19" s="186"/>
      <c r="J19" s="186"/>
      <c r="K19" s="186"/>
    </row>
    <row r="20" spans="1:11">
      <c r="A20" s="80">
        <v>3.4</v>
      </c>
      <c r="B20" s="41" t="s">
        <v>54</v>
      </c>
      <c r="C20" s="176">
        <v>0</v>
      </c>
      <c r="D20" s="177">
        <v>0</v>
      </c>
      <c r="E20" s="150">
        <f t="shared" si="0"/>
        <v>0</v>
      </c>
      <c r="I20" s="186"/>
      <c r="J20" s="186"/>
      <c r="K20" s="186"/>
    </row>
    <row r="21" spans="1:11" ht="22.5">
      <c r="A21" s="80">
        <v>4</v>
      </c>
      <c r="B21" s="42" t="s">
        <v>55</v>
      </c>
      <c r="C21" s="176">
        <v>75558</v>
      </c>
      <c r="D21" s="177">
        <v>744</v>
      </c>
      <c r="E21" s="149">
        <f t="shared" si="0"/>
        <v>76302</v>
      </c>
      <c r="I21" s="186"/>
      <c r="J21" s="186"/>
      <c r="K21" s="186"/>
    </row>
    <row r="22" spans="1:11" ht="22.5">
      <c r="A22" s="80">
        <v>5</v>
      </c>
      <c r="B22" s="42" t="s">
        <v>56</v>
      </c>
      <c r="C22" s="176">
        <v>0</v>
      </c>
      <c r="D22" s="177">
        <v>0</v>
      </c>
      <c r="E22" s="149">
        <f>C22+D22</f>
        <v>0</v>
      </c>
      <c r="I22" s="186"/>
      <c r="J22" s="186"/>
      <c r="K22" s="186"/>
    </row>
    <row r="23" spans="1:11">
      <c r="A23" s="81">
        <v>6</v>
      </c>
      <c r="B23" s="43" t="s">
        <v>57</v>
      </c>
      <c r="C23" s="178">
        <v>0</v>
      </c>
      <c r="D23" s="179">
        <v>0</v>
      </c>
      <c r="E23" s="151">
        <f t="shared" si="0"/>
        <v>0</v>
      </c>
      <c r="I23" s="186"/>
      <c r="J23" s="186"/>
      <c r="K23" s="186"/>
    </row>
    <row r="24" spans="1:11" ht="12" thickBot="1">
      <c r="A24" s="84">
        <v>7</v>
      </c>
      <c r="B24" s="121" t="s">
        <v>58</v>
      </c>
      <c r="C24" s="122">
        <v>627114</v>
      </c>
      <c r="D24" s="122">
        <v>9414</v>
      </c>
      <c r="E24" s="123">
        <f t="shared" si="0"/>
        <v>636528</v>
      </c>
      <c r="I24" s="186"/>
      <c r="J24" s="186"/>
      <c r="K24" s="186"/>
    </row>
    <row r="25" spans="1:11" ht="12" thickBot="1">
      <c r="A25" s="44"/>
      <c r="B25" s="38" t="s">
        <v>59</v>
      </c>
      <c r="C25" s="38"/>
      <c r="D25" s="38"/>
      <c r="E25" s="38"/>
      <c r="I25" s="186"/>
      <c r="J25" s="186"/>
      <c r="K25" s="186"/>
    </row>
    <row r="26" spans="1:11" ht="22.5">
      <c r="A26" s="80">
        <v>8</v>
      </c>
      <c r="B26" s="45" t="s">
        <v>60</v>
      </c>
      <c r="C26" s="180">
        <v>226830</v>
      </c>
      <c r="D26" s="181">
        <v>0</v>
      </c>
      <c r="E26" s="148">
        <f t="shared" ref="E26:E34" si="1">C26+D26</f>
        <v>226830</v>
      </c>
      <c r="I26" s="186"/>
      <c r="J26" s="186"/>
      <c r="K26" s="186"/>
    </row>
    <row r="27" spans="1:11">
      <c r="A27" s="80">
        <v>9</v>
      </c>
      <c r="B27" s="46" t="s">
        <v>61</v>
      </c>
      <c r="C27" s="182">
        <v>0</v>
      </c>
      <c r="D27" s="183">
        <v>15424</v>
      </c>
      <c r="E27" s="149">
        <f t="shared" si="1"/>
        <v>15424</v>
      </c>
      <c r="I27" s="186"/>
      <c r="J27" s="186"/>
      <c r="K27" s="186"/>
    </row>
    <row r="28" spans="1:11">
      <c r="A28" s="80">
        <v>10</v>
      </c>
      <c r="B28" s="46" t="s">
        <v>62</v>
      </c>
      <c r="C28" s="182">
        <v>0</v>
      </c>
      <c r="D28" s="183">
        <v>0</v>
      </c>
      <c r="E28" s="149">
        <f t="shared" si="1"/>
        <v>0</v>
      </c>
      <c r="I28" s="186"/>
      <c r="J28" s="186"/>
      <c r="K28" s="186"/>
    </row>
    <row r="29" spans="1:11">
      <c r="A29" s="80">
        <v>11</v>
      </c>
      <c r="B29" s="46" t="s">
        <v>63</v>
      </c>
      <c r="C29" s="182">
        <v>0</v>
      </c>
      <c r="D29" s="183">
        <v>0</v>
      </c>
      <c r="E29" s="149">
        <f t="shared" si="1"/>
        <v>0</v>
      </c>
      <c r="I29" s="186"/>
      <c r="J29" s="186"/>
      <c r="K29" s="186"/>
    </row>
    <row r="30" spans="1:11">
      <c r="A30" s="80">
        <v>12</v>
      </c>
      <c r="B30" s="46" t="s">
        <v>64</v>
      </c>
      <c r="C30" s="182">
        <v>0</v>
      </c>
      <c r="D30" s="183">
        <v>0</v>
      </c>
      <c r="E30" s="149">
        <f t="shared" si="1"/>
        <v>0</v>
      </c>
      <c r="I30" s="186"/>
      <c r="J30" s="186"/>
      <c r="K30" s="186"/>
    </row>
    <row r="31" spans="1:11">
      <c r="A31" s="80">
        <v>13</v>
      </c>
      <c r="B31" s="46" t="s">
        <v>65</v>
      </c>
      <c r="C31" s="182">
        <v>0</v>
      </c>
      <c r="D31" s="183">
        <v>0</v>
      </c>
      <c r="E31" s="149">
        <f t="shared" si="1"/>
        <v>0</v>
      </c>
      <c r="I31" s="186"/>
      <c r="J31" s="186"/>
      <c r="K31" s="186"/>
    </row>
    <row r="32" spans="1:11">
      <c r="A32" s="80">
        <v>14</v>
      </c>
      <c r="B32" s="47" t="s">
        <v>66</v>
      </c>
      <c r="C32" s="182">
        <v>0</v>
      </c>
      <c r="D32" s="183">
        <v>0</v>
      </c>
      <c r="E32" s="149">
        <f t="shared" si="1"/>
        <v>0</v>
      </c>
      <c r="I32" s="186"/>
      <c r="J32" s="186"/>
      <c r="K32" s="186"/>
    </row>
    <row r="33" spans="1:11" ht="12" thickBot="1">
      <c r="A33" s="82">
        <v>15</v>
      </c>
      <c r="B33" s="48" t="s">
        <v>67</v>
      </c>
      <c r="C33" s="124">
        <v>226830</v>
      </c>
      <c r="D33" s="125">
        <v>15424</v>
      </c>
      <c r="E33" s="126">
        <f t="shared" si="1"/>
        <v>242254</v>
      </c>
      <c r="I33" s="186"/>
      <c r="J33" s="186"/>
      <c r="K33" s="186"/>
    </row>
    <row r="34" spans="1:11" ht="12" thickBot="1">
      <c r="A34" s="87">
        <v>16</v>
      </c>
      <c r="B34" s="127" t="s">
        <v>68</v>
      </c>
      <c r="C34" s="128">
        <f>C24-C33</f>
        <v>400284</v>
      </c>
      <c r="D34" s="128">
        <f>D24-D33</f>
        <v>-6010</v>
      </c>
      <c r="E34" s="123">
        <f t="shared" si="1"/>
        <v>394274</v>
      </c>
      <c r="I34" s="186"/>
      <c r="J34" s="186"/>
      <c r="K34" s="186"/>
    </row>
    <row r="35" spans="1:11" ht="12" thickBot="1">
      <c r="A35" s="83"/>
      <c r="B35" s="38" t="s">
        <v>69</v>
      </c>
      <c r="C35" s="38"/>
      <c r="D35" s="38"/>
      <c r="E35" s="38"/>
      <c r="I35" s="186"/>
      <c r="J35" s="186"/>
      <c r="K35" s="186"/>
    </row>
    <row r="36" spans="1:11">
      <c r="A36" s="84">
        <v>17</v>
      </c>
      <c r="B36" s="50" t="s">
        <v>70</v>
      </c>
      <c r="C36" s="129">
        <v>-103392</v>
      </c>
      <c r="D36" s="130">
        <v>-2452</v>
      </c>
      <c r="E36" s="148">
        <f t="shared" ref="E36:E45" si="2">C36+D36</f>
        <v>-105844</v>
      </c>
      <c r="I36" s="186"/>
      <c r="J36" s="186"/>
      <c r="K36" s="186"/>
    </row>
    <row r="37" spans="1:11" ht="22.5">
      <c r="A37" s="80">
        <v>17.100000000000001</v>
      </c>
      <c r="B37" s="51" t="s">
        <v>71</v>
      </c>
      <c r="C37" s="176">
        <v>28894</v>
      </c>
      <c r="D37" s="177">
        <v>8369</v>
      </c>
      <c r="E37" s="150">
        <f t="shared" si="2"/>
        <v>37263</v>
      </c>
      <c r="I37" s="186"/>
      <c r="J37" s="186"/>
      <c r="K37" s="186"/>
    </row>
    <row r="38" spans="1:11" ht="22.5">
      <c r="A38" s="80">
        <v>17.2</v>
      </c>
      <c r="B38" s="51" t="s">
        <v>72</v>
      </c>
      <c r="C38" s="176">
        <v>132286</v>
      </c>
      <c r="D38" s="177">
        <v>10821</v>
      </c>
      <c r="E38" s="150">
        <f t="shared" si="2"/>
        <v>143107</v>
      </c>
      <c r="I38" s="186"/>
      <c r="J38" s="186"/>
      <c r="K38" s="186"/>
    </row>
    <row r="39" spans="1:11">
      <c r="A39" s="80">
        <v>18</v>
      </c>
      <c r="B39" s="42" t="s">
        <v>73</v>
      </c>
      <c r="C39" s="182">
        <v>0</v>
      </c>
      <c r="D39" s="183">
        <v>0</v>
      </c>
      <c r="E39" s="149">
        <f t="shared" si="2"/>
        <v>0</v>
      </c>
      <c r="I39" s="186"/>
      <c r="J39" s="186"/>
      <c r="K39" s="186"/>
    </row>
    <row r="40" spans="1:11">
      <c r="A40" s="80">
        <v>19</v>
      </c>
      <c r="B40" s="42" t="s">
        <v>74</v>
      </c>
      <c r="C40" s="182">
        <v>0</v>
      </c>
      <c r="D40" s="183">
        <v>0</v>
      </c>
      <c r="E40" s="149">
        <f t="shared" si="2"/>
        <v>0</v>
      </c>
      <c r="I40" s="186"/>
      <c r="J40" s="186"/>
      <c r="K40" s="186"/>
    </row>
    <row r="41" spans="1:11" ht="22.5">
      <c r="A41" s="80">
        <v>20</v>
      </c>
      <c r="B41" s="42" t="s">
        <v>75</v>
      </c>
      <c r="C41" s="182">
        <v>301683</v>
      </c>
      <c r="D41" s="183">
        <v>0</v>
      </c>
      <c r="E41" s="149">
        <f>C41+D41</f>
        <v>301683</v>
      </c>
      <c r="I41" s="186"/>
      <c r="J41" s="186"/>
      <c r="K41" s="186"/>
    </row>
    <row r="42" spans="1:11">
      <c r="A42" s="80">
        <v>21</v>
      </c>
      <c r="B42" s="42" t="s">
        <v>76</v>
      </c>
      <c r="C42" s="182">
        <v>-200343</v>
      </c>
      <c r="D42" s="183">
        <v>0</v>
      </c>
      <c r="E42" s="149">
        <f t="shared" si="2"/>
        <v>-200343</v>
      </c>
      <c r="I42" s="186"/>
      <c r="J42" s="186"/>
      <c r="K42" s="186"/>
    </row>
    <row r="43" spans="1:11">
      <c r="A43" s="80">
        <v>22</v>
      </c>
      <c r="B43" s="42" t="s">
        <v>77</v>
      </c>
      <c r="C43" s="182">
        <v>0</v>
      </c>
      <c r="D43" s="183">
        <v>0</v>
      </c>
      <c r="E43" s="149">
        <f t="shared" si="2"/>
        <v>0</v>
      </c>
      <c r="I43" s="186"/>
      <c r="J43" s="186"/>
      <c r="K43" s="186"/>
    </row>
    <row r="44" spans="1:11">
      <c r="A44" s="81">
        <v>23</v>
      </c>
      <c r="B44" s="43" t="s">
        <v>78</v>
      </c>
      <c r="C44" s="184">
        <v>601</v>
      </c>
      <c r="D44" s="185">
        <v>0</v>
      </c>
      <c r="E44" s="151">
        <f t="shared" si="2"/>
        <v>601</v>
      </c>
      <c r="I44" s="186"/>
      <c r="J44" s="186"/>
      <c r="K44" s="186"/>
    </row>
    <row r="45" spans="1:11" ht="12" thickBot="1">
      <c r="A45" s="84">
        <v>24</v>
      </c>
      <c r="B45" s="127" t="s">
        <v>79</v>
      </c>
      <c r="C45" s="122">
        <v>-1451</v>
      </c>
      <c r="D45" s="128">
        <v>-2452</v>
      </c>
      <c r="E45" s="123">
        <f t="shared" si="2"/>
        <v>-3903</v>
      </c>
      <c r="I45" s="186"/>
      <c r="J45" s="186"/>
      <c r="K45" s="186"/>
    </row>
    <row r="46" spans="1:11" ht="12" thickBot="1">
      <c r="A46" s="44"/>
      <c r="B46" s="38" t="s">
        <v>80</v>
      </c>
      <c r="C46" s="38"/>
      <c r="D46" s="38"/>
      <c r="E46" s="38"/>
      <c r="I46" s="186"/>
      <c r="J46" s="186"/>
      <c r="K46" s="186"/>
    </row>
    <row r="47" spans="1:11" ht="22.5">
      <c r="A47" s="80">
        <v>25</v>
      </c>
      <c r="B47" s="39" t="s">
        <v>81</v>
      </c>
      <c r="C47" s="182">
        <v>11498.5</v>
      </c>
      <c r="D47" s="183">
        <v>6866.73</v>
      </c>
      <c r="E47" s="152">
        <f t="shared" ref="E47:E54" si="3">C47+D47</f>
        <v>18365.23</v>
      </c>
      <c r="I47" s="186"/>
      <c r="J47" s="186"/>
      <c r="K47" s="186"/>
    </row>
    <row r="48" spans="1:11">
      <c r="A48" s="80">
        <v>26</v>
      </c>
      <c r="B48" s="42" t="s">
        <v>82</v>
      </c>
      <c r="C48" s="182">
        <v>249766.75000000003</v>
      </c>
      <c r="D48" s="183">
        <v>0</v>
      </c>
      <c r="E48" s="153">
        <f t="shared" si="3"/>
        <v>249766.75000000003</v>
      </c>
      <c r="I48" s="186"/>
      <c r="J48" s="186"/>
      <c r="K48" s="186"/>
    </row>
    <row r="49" spans="1:11">
      <c r="A49" s="80">
        <v>27</v>
      </c>
      <c r="B49" s="42" t="s">
        <v>83</v>
      </c>
      <c r="C49" s="182">
        <v>1116.02</v>
      </c>
      <c r="D49" s="183">
        <v>0</v>
      </c>
      <c r="E49" s="153">
        <f t="shared" si="3"/>
        <v>1116.02</v>
      </c>
      <c r="I49" s="186"/>
      <c r="J49" s="186"/>
      <c r="K49" s="186"/>
    </row>
    <row r="50" spans="1:11">
      <c r="A50" s="80">
        <v>28</v>
      </c>
      <c r="B50" s="42" t="s">
        <v>84</v>
      </c>
      <c r="C50" s="182">
        <v>21905.59</v>
      </c>
      <c r="D50" s="183">
        <v>0</v>
      </c>
      <c r="E50" s="153">
        <f t="shared" si="3"/>
        <v>21905.59</v>
      </c>
      <c r="I50" s="186"/>
      <c r="J50" s="186"/>
      <c r="K50" s="186"/>
    </row>
    <row r="51" spans="1:11">
      <c r="A51" s="80">
        <v>29</v>
      </c>
      <c r="B51" s="42" t="s">
        <v>85</v>
      </c>
      <c r="C51" s="182">
        <v>25519.690000000002</v>
      </c>
      <c r="D51" s="183">
        <v>0</v>
      </c>
      <c r="E51" s="153">
        <f t="shared" si="3"/>
        <v>25519.690000000002</v>
      </c>
      <c r="I51" s="186"/>
      <c r="J51" s="186"/>
      <c r="K51" s="186"/>
    </row>
    <row r="52" spans="1:11">
      <c r="A52" s="80">
        <v>30</v>
      </c>
      <c r="B52" s="42" t="s">
        <v>86</v>
      </c>
      <c r="C52" s="182">
        <v>79458.599999999991</v>
      </c>
      <c r="D52" s="183">
        <v>0</v>
      </c>
      <c r="E52" s="153">
        <f t="shared" si="3"/>
        <v>79458.599999999991</v>
      </c>
      <c r="I52" s="186"/>
      <c r="J52" s="186"/>
      <c r="K52" s="186"/>
    </row>
    <row r="53" spans="1:11">
      <c r="A53" s="81">
        <v>31</v>
      </c>
      <c r="B53" s="52" t="s">
        <v>87</v>
      </c>
      <c r="C53" s="131">
        <f>C47+C48+C49+C50+C51+C52</f>
        <v>389265.15</v>
      </c>
      <c r="D53" s="131">
        <f>D47+D48+D49+D50+D51+D52</f>
        <v>6866.73</v>
      </c>
      <c r="E53" s="154">
        <f t="shared" si="3"/>
        <v>396131.88</v>
      </c>
      <c r="I53" s="186"/>
      <c r="J53" s="186"/>
      <c r="K53" s="186"/>
    </row>
    <row r="54" spans="1:11" ht="12" thickBot="1">
      <c r="A54" s="84">
        <v>32</v>
      </c>
      <c r="B54" s="132" t="s">
        <v>88</v>
      </c>
      <c r="C54" s="133">
        <v>-390716</v>
      </c>
      <c r="D54" s="134">
        <v>-9319</v>
      </c>
      <c r="E54" s="135">
        <f t="shared" si="3"/>
        <v>-400035</v>
      </c>
      <c r="I54" s="186"/>
      <c r="J54" s="186"/>
      <c r="K54" s="186"/>
    </row>
    <row r="55" spans="1:11" ht="12" thickBot="1">
      <c r="A55" s="136"/>
      <c r="B55" s="136"/>
      <c r="C55" s="137"/>
      <c r="D55" s="137"/>
      <c r="E55" s="137"/>
      <c r="I55" s="186"/>
      <c r="J55" s="186"/>
      <c r="K55" s="186"/>
    </row>
    <row r="56" spans="1:11" ht="12" thickBot="1">
      <c r="A56" s="80">
        <v>33</v>
      </c>
      <c r="B56" s="69" t="s">
        <v>89</v>
      </c>
      <c r="C56" s="138">
        <v>9568</v>
      </c>
      <c r="D56" s="139">
        <v>-15329</v>
      </c>
      <c r="E56" s="140">
        <f>C56+D56</f>
        <v>-5761</v>
      </c>
      <c r="I56" s="186"/>
      <c r="J56" s="186"/>
      <c r="K56" s="186"/>
    </row>
    <row r="57" spans="1:11" ht="12" thickBot="1">
      <c r="A57" s="53"/>
      <c r="B57" s="54"/>
      <c r="C57" s="55"/>
      <c r="D57" s="56"/>
      <c r="E57" s="137"/>
      <c r="I57" s="186"/>
      <c r="J57" s="186"/>
      <c r="K57" s="186"/>
    </row>
    <row r="58" spans="1:11">
      <c r="A58" s="80">
        <v>34</v>
      </c>
      <c r="B58" s="39" t="s">
        <v>90</v>
      </c>
      <c r="C58" s="199">
        <v>-24013.4899999999</v>
      </c>
      <c r="D58" s="57"/>
      <c r="E58" s="152">
        <f>C58</f>
        <v>-24013.4899999999</v>
      </c>
      <c r="I58" s="186"/>
      <c r="J58" s="186"/>
      <c r="K58" s="186"/>
    </row>
    <row r="59" spans="1:11" ht="22.5">
      <c r="A59" s="80">
        <v>35</v>
      </c>
      <c r="B59" s="42" t="s">
        <v>91</v>
      </c>
      <c r="C59" s="58">
        <v>0</v>
      </c>
      <c r="D59" s="59"/>
      <c r="E59" s="153">
        <f>C59</f>
        <v>0</v>
      </c>
      <c r="I59" s="186"/>
      <c r="J59" s="186"/>
      <c r="K59" s="186"/>
    </row>
    <row r="60" spans="1:11" ht="22.5">
      <c r="A60" s="81">
        <v>36</v>
      </c>
      <c r="B60" s="43" t="s">
        <v>92</v>
      </c>
      <c r="C60" s="200">
        <v>33345.019999999997</v>
      </c>
      <c r="D60" s="60"/>
      <c r="E60" s="154">
        <f>C60</f>
        <v>33345.019999999997</v>
      </c>
      <c r="I60" s="186"/>
      <c r="J60" s="186"/>
      <c r="K60" s="186"/>
    </row>
    <row r="61" spans="1:11" ht="12" thickBot="1">
      <c r="A61" s="85">
        <v>37</v>
      </c>
      <c r="B61" s="127" t="s">
        <v>93</v>
      </c>
      <c r="C61" s="143">
        <f>SUM(C58:C60)</f>
        <v>9331.5300000000971</v>
      </c>
      <c r="D61" s="61"/>
      <c r="E61" s="141">
        <f>C61</f>
        <v>9331.5300000000971</v>
      </c>
      <c r="I61" s="186"/>
      <c r="J61" s="186"/>
      <c r="K61" s="186"/>
    </row>
    <row r="62" spans="1:11" ht="12" thickBot="1">
      <c r="A62" s="86"/>
      <c r="B62" s="62"/>
      <c r="C62" s="63"/>
      <c r="D62" s="63"/>
      <c r="E62" s="155"/>
      <c r="I62" s="186"/>
      <c r="J62" s="186"/>
      <c r="K62" s="186"/>
    </row>
    <row r="63" spans="1:11" ht="23.25" thickBot="1">
      <c r="A63" s="87">
        <v>38</v>
      </c>
      <c r="B63" s="64" t="s">
        <v>94</v>
      </c>
      <c r="C63" s="138">
        <f>C56-C61</f>
        <v>236.46999999990294</v>
      </c>
      <c r="D63" s="139">
        <f>D56</f>
        <v>-15329</v>
      </c>
      <c r="E63" s="140">
        <f>C63+D63</f>
        <v>-15092.530000000097</v>
      </c>
      <c r="I63" s="186"/>
      <c r="J63" s="186"/>
      <c r="K63" s="186"/>
    </row>
    <row r="64" spans="1:11" s="68" customFormat="1" ht="12" thickBot="1">
      <c r="A64" s="87">
        <v>39</v>
      </c>
      <c r="B64" s="65" t="s">
        <v>95</v>
      </c>
      <c r="C64" s="66">
        <v>0</v>
      </c>
      <c r="D64" s="67"/>
      <c r="E64" s="155">
        <f>C64</f>
        <v>0</v>
      </c>
      <c r="I64" s="186"/>
      <c r="J64" s="186"/>
      <c r="K64" s="186"/>
    </row>
    <row r="65" spans="1:11" ht="12" thickBot="1">
      <c r="A65" s="87">
        <v>40</v>
      </c>
      <c r="B65" s="69" t="s">
        <v>96</v>
      </c>
      <c r="C65" s="138">
        <f>C63-C64</f>
        <v>236.46999999990294</v>
      </c>
      <c r="D65" s="139">
        <f>D63</f>
        <v>-15329</v>
      </c>
      <c r="E65" s="140">
        <f>C65+D65</f>
        <v>-15092.530000000097</v>
      </c>
      <c r="I65" s="186"/>
      <c r="J65" s="186"/>
      <c r="K65" s="186"/>
    </row>
    <row r="66" spans="1:11" s="68" customFormat="1" ht="12" thickBot="1">
      <c r="A66" s="87">
        <v>41</v>
      </c>
      <c r="B66" s="70" t="s">
        <v>97</v>
      </c>
      <c r="C66" s="71">
        <v>0</v>
      </c>
      <c r="D66" s="72"/>
      <c r="E66" s="141">
        <f>C66</f>
        <v>0</v>
      </c>
      <c r="I66" s="186"/>
      <c r="J66" s="186"/>
      <c r="K66" s="186"/>
    </row>
    <row r="67" spans="1:11" ht="12" thickBot="1">
      <c r="A67" s="144">
        <v>42</v>
      </c>
      <c r="B67" s="145" t="s">
        <v>98</v>
      </c>
      <c r="C67" s="146">
        <f>C65+C66</f>
        <v>236.46999999990294</v>
      </c>
      <c r="D67" s="146">
        <f>D65</f>
        <v>-15329</v>
      </c>
      <c r="E67" s="142">
        <f>C67+D67</f>
        <v>-15092.530000000097</v>
      </c>
      <c r="I67" s="186"/>
      <c r="J67" s="186"/>
      <c r="K67" s="186"/>
    </row>
    <row r="68" spans="1:11" ht="12" thickTop="1">
      <c r="A68" s="73"/>
      <c r="B68" s="26"/>
      <c r="C68" s="74"/>
      <c r="D68" s="74"/>
      <c r="E68" s="156"/>
    </row>
    <row r="69" spans="1:11">
      <c r="A69" s="75"/>
      <c r="B69" s="76" t="s">
        <v>106</v>
      </c>
      <c r="C69" s="77"/>
      <c r="D69" s="77"/>
      <c r="E69" s="157"/>
    </row>
    <row r="70" spans="1:11">
      <c r="A70" s="75"/>
      <c r="B70" s="76"/>
      <c r="C70" s="77"/>
      <c r="D70" s="77"/>
      <c r="E70" s="157"/>
    </row>
    <row r="71" spans="1:11">
      <c r="A71" s="75"/>
      <c r="B71" s="76"/>
      <c r="C71" s="77"/>
      <c r="D71" s="77"/>
      <c r="E71" s="157"/>
    </row>
    <row r="72" spans="1:11">
      <c r="A72" s="76"/>
      <c r="B72" s="77"/>
      <c r="C72" s="77"/>
      <c r="D72" s="77"/>
      <c r="E72" s="157"/>
    </row>
    <row r="73" spans="1:11">
      <c r="A73" s="76"/>
    </row>
  </sheetData>
  <sheetProtection formatCells="0" formatColumns="0" formatRows="0"/>
  <dataValidations count="1">
    <dataValidation type="decimal" allowBlank="1" showInputMessage="1" showErrorMessage="1" sqref="C7:D7 C9:D15 C17:D23 C26:D32 C37:D44 C47:D52 C58 C60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topLeftCell="A29" zoomScale="115" zoomScaleNormal="115" zoomScaleSheetLayoutView="90" workbookViewId="0">
      <selection activeCell="E47" sqref="E47"/>
    </sheetView>
  </sheetViews>
  <sheetFormatPr defaultRowHeight="12" customHeight="1"/>
  <cols>
    <col min="1" max="1" width="9.140625" style="89"/>
    <col min="2" max="2" width="63.7109375" style="89" customWidth="1"/>
    <col min="3" max="3" width="17.42578125" style="89" customWidth="1"/>
    <col min="4" max="16384" width="9.140625" style="89"/>
  </cols>
  <sheetData>
    <row r="1" spans="1:3" ht="12" customHeight="1">
      <c r="A1" s="78" t="s">
        <v>0</v>
      </c>
      <c r="B1" s="100" t="s">
        <v>107</v>
      </c>
      <c r="C1" s="88"/>
    </row>
    <row r="2" spans="1:3" ht="12" customHeight="1">
      <c r="A2" s="78" t="s">
        <v>1</v>
      </c>
      <c r="B2" s="101">
        <v>45016</v>
      </c>
      <c r="C2" s="90"/>
    </row>
    <row r="3" spans="1:3" ht="12" customHeight="1" thickBot="1">
      <c r="A3" s="91"/>
      <c r="B3" s="92" t="s">
        <v>101</v>
      </c>
      <c r="C3" s="93"/>
    </row>
    <row r="4" spans="1:3" ht="12" customHeight="1">
      <c r="A4" s="187" t="s">
        <v>99</v>
      </c>
      <c r="B4" s="188"/>
      <c r="C4" s="189"/>
    </row>
    <row r="5" spans="1:3" ht="12" customHeight="1">
      <c r="A5" s="94">
        <v>1</v>
      </c>
      <c r="B5" s="162" t="s">
        <v>108</v>
      </c>
      <c r="C5" s="163" t="s">
        <v>116</v>
      </c>
    </row>
    <row r="6" spans="1:3" ht="12" customHeight="1">
      <c r="A6" s="94">
        <v>2</v>
      </c>
      <c r="B6" s="162" t="s">
        <v>109</v>
      </c>
      <c r="C6" s="162" t="s">
        <v>113</v>
      </c>
    </row>
    <row r="7" spans="1:3" ht="12" customHeight="1">
      <c r="A7" s="94">
        <v>3</v>
      </c>
      <c r="B7" s="162" t="s">
        <v>110</v>
      </c>
      <c r="C7" s="162" t="s">
        <v>113</v>
      </c>
    </row>
    <row r="8" spans="1:3" ht="12" customHeight="1">
      <c r="A8" s="94">
        <v>4</v>
      </c>
      <c r="B8" s="162" t="s">
        <v>111</v>
      </c>
      <c r="C8" s="162" t="s">
        <v>113</v>
      </c>
    </row>
    <row r="9" spans="1:3" ht="12" customHeight="1">
      <c r="A9" s="94">
        <v>5</v>
      </c>
      <c r="B9" s="162" t="s">
        <v>112</v>
      </c>
      <c r="C9" s="162" t="s">
        <v>113</v>
      </c>
    </row>
    <row r="10" spans="1:3" ht="12" customHeight="1">
      <c r="A10" s="102"/>
      <c r="B10" s="105"/>
      <c r="C10" s="160"/>
    </row>
    <row r="11" spans="1:3" ht="12" customHeight="1">
      <c r="A11" s="190" t="s">
        <v>100</v>
      </c>
      <c r="B11" s="191"/>
      <c r="C11" s="192"/>
    </row>
    <row r="12" spans="1:3" ht="12" customHeight="1">
      <c r="A12" s="94">
        <v>1</v>
      </c>
      <c r="B12" s="197" t="s">
        <v>114</v>
      </c>
      <c r="C12" s="198"/>
    </row>
    <row r="13" spans="1:3" ht="12" customHeight="1">
      <c r="A13" s="94">
        <v>2</v>
      </c>
      <c r="B13" s="197"/>
      <c r="C13" s="198"/>
    </row>
    <row r="14" spans="1:3" ht="12" customHeight="1">
      <c r="A14" s="94">
        <v>3</v>
      </c>
      <c r="B14" s="197"/>
      <c r="C14" s="198"/>
    </row>
    <row r="15" spans="1:3" ht="12" customHeight="1">
      <c r="A15" s="94">
        <v>4</v>
      </c>
      <c r="B15" s="197"/>
      <c r="C15" s="198"/>
    </row>
    <row r="16" spans="1:3" ht="12" customHeight="1">
      <c r="A16" s="94">
        <v>5</v>
      </c>
      <c r="B16" s="197"/>
      <c r="C16" s="198"/>
    </row>
    <row r="17" spans="1:4" ht="12" customHeight="1">
      <c r="A17" s="102"/>
      <c r="B17" s="105"/>
      <c r="C17" s="160"/>
    </row>
    <row r="18" spans="1:4" ht="12" customHeight="1">
      <c r="A18" s="194" t="s">
        <v>103</v>
      </c>
      <c r="B18" s="195"/>
      <c r="C18" s="196"/>
    </row>
    <row r="19" spans="1:4" ht="12" customHeight="1">
      <c r="A19" s="94"/>
      <c r="B19" s="96" t="s">
        <v>104</v>
      </c>
      <c r="C19" s="106" t="s">
        <v>105</v>
      </c>
    </row>
    <row r="20" spans="1:4" ht="12" customHeight="1">
      <c r="A20" s="94">
        <v>1</v>
      </c>
      <c r="B20" s="95" t="s">
        <v>114</v>
      </c>
      <c r="C20" s="107">
        <v>1</v>
      </c>
    </row>
    <row r="21" spans="1:4" ht="12" customHeight="1">
      <c r="A21" s="94">
        <v>2</v>
      </c>
      <c r="B21" s="95"/>
      <c r="C21" s="107"/>
    </row>
    <row r="22" spans="1:4" ht="12" customHeight="1">
      <c r="A22" s="94">
        <v>3</v>
      </c>
      <c r="B22" s="95"/>
      <c r="C22" s="107"/>
    </row>
    <row r="23" spans="1:4" ht="12" customHeight="1">
      <c r="A23" s="94">
        <v>4</v>
      </c>
      <c r="B23" s="95"/>
      <c r="C23" s="107"/>
    </row>
    <row r="24" spans="1:4" ht="12" customHeight="1">
      <c r="A24" s="94">
        <v>5</v>
      </c>
      <c r="B24" s="95"/>
      <c r="C24" s="107"/>
    </row>
    <row r="25" spans="1:4" ht="12" customHeight="1">
      <c r="A25" s="94">
        <v>6</v>
      </c>
      <c r="B25" s="95"/>
      <c r="C25" s="107"/>
    </row>
    <row r="26" spans="1:4" ht="12" customHeight="1">
      <c r="A26" s="94">
        <v>7</v>
      </c>
      <c r="B26" s="95"/>
      <c r="C26" s="107"/>
    </row>
    <row r="27" spans="1:4" ht="12" customHeight="1">
      <c r="A27" s="94">
        <v>8</v>
      </c>
      <c r="B27" s="95"/>
      <c r="C27" s="107"/>
    </row>
    <row r="28" spans="1:4" ht="12" customHeight="1">
      <c r="A28" s="94">
        <v>9</v>
      </c>
      <c r="B28" s="95"/>
      <c r="C28" s="107"/>
    </row>
    <row r="29" spans="1:4" ht="12" customHeight="1">
      <c r="A29" s="94">
        <v>10</v>
      </c>
      <c r="B29" s="95"/>
      <c r="C29" s="107"/>
    </row>
    <row r="30" spans="1:4" ht="12" customHeight="1">
      <c r="A30" s="102"/>
      <c r="B30" s="103"/>
      <c r="C30" s="104"/>
      <c r="D30" s="161"/>
    </row>
    <row r="31" spans="1:4" ht="12" customHeight="1">
      <c r="A31" s="194" t="s">
        <v>102</v>
      </c>
      <c r="B31" s="195"/>
      <c r="C31" s="195"/>
      <c r="D31" s="161"/>
    </row>
    <row r="32" spans="1:4" ht="12" customHeight="1">
      <c r="A32" s="94"/>
      <c r="B32" s="96" t="s">
        <v>104</v>
      </c>
      <c r="C32" s="106" t="s">
        <v>105</v>
      </c>
    </row>
    <row r="33" spans="1:3" ht="12" customHeight="1">
      <c r="A33" s="94">
        <v>1</v>
      </c>
      <c r="B33" s="95" t="s">
        <v>114</v>
      </c>
      <c r="C33" s="164">
        <v>100</v>
      </c>
    </row>
    <row r="34" spans="1:3" ht="12" customHeight="1">
      <c r="A34" s="94">
        <v>2</v>
      </c>
      <c r="B34" s="96"/>
      <c r="C34" s="106"/>
    </row>
    <row r="35" spans="1:3" ht="12" customHeight="1">
      <c r="A35" s="94">
        <v>3</v>
      </c>
      <c r="B35" s="96"/>
      <c r="C35" s="106"/>
    </row>
    <row r="36" spans="1:3" ht="12" customHeight="1">
      <c r="A36" s="94">
        <v>4</v>
      </c>
      <c r="B36" s="96"/>
      <c r="C36" s="106"/>
    </row>
    <row r="37" spans="1:3" ht="12" customHeight="1">
      <c r="A37" s="94">
        <v>5</v>
      </c>
      <c r="B37" s="96"/>
      <c r="C37" s="106"/>
    </row>
    <row r="38" spans="1:3" ht="12" customHeight="1">
      <c r="A38" s="94">
        <v>6</v>
      </c>
      <c r="B38" s="96"/>
      <c r="C38" s="106"/>
    </row>
    <row r="39" spans="1:3" ht="12" customHeight="1">
      <c r="A39" s="94">
        <v>7</v>
      </c>
      <c r="B39" s="96"/>
      <c r="C39" s="106"/>
    </row>
    <row r="40" spans="1:3" ht="12" customHeight="1">
      <c r="A40" s="94">
        <v>8</v>
      </c>
      <c r="B40" s="95"/>
      <c r="C40" s="107"/>
    </row>
    <row r="41" spans="1:3" ht="12" customHeight="1">
      <c r="A41" s="94">
        <v>9</v>
      </c>
      <c r="B41" s="95"/>
      <c r="C41" s="107"/>
    </row>
    <row r="42" spans="1:3" ht="12" customHeight="1" thickBot="1">
      <c r="A42" s="97">
        <v>10</v>
      </c>
      <c r="B42" s="98"/>
      <c r="C42" s="108"/>
    </row>
    <row r="43" spans="1:3" ht="12" customHeight="1">
      <c r="A43" s="99"/>
      <c r="B43" s="99"/>
      <c r="C43" s="99"/>
    </row>
    <row r="44" spans="1:3" ht="12" customHeight="1">
      <c r="A44" s="99"/>
      <c r="B44" s="193" t="s">
        <v>106</v>
      </c>
      <c r="C44" s="193"/>
    </row>
    <row r="45" spans="1:3" ht="12" customHeight="1">
      <c r="A45" s="99"/>
      <c r="B45" s="99"/>
      <c r="C45" s="99"/>
    </row>
    <row r="46" spans="1:3" ht="12" customHeight="1">
      <c r="A46" s="99"/>
      <c r="B46" s="99"/>
      <c r="C46" s="99"/>
    </row>
    <row r="47" spans="1:3" ht="12" customHeight="1">
      <c r="A47" s="99"/>
      <c r="B47" s="99"/>
      <c r="C47" s="99"/>
    </row>
    <row r="48" spans="1:3" ht="12" customHeight="1">
      <c r="A48" s="99"/>
      <c r="B48" s="99"/>
      <c r="C48" s="99"/>
    </row>
    <row r="49" spans="1:3" ht="12" customHeight="1">
      <c r="A49" s="99"/>
      <c r="B49" s="99"/>
      <c r="C49" s="99"/>
    </row>
    <row r="50" spans="1:3" ht="12" customHeight="1">
      <c r="A50" s="99"/>
      <c r="B50" s="99"/>
      <c r="C50" s="99"/>
    </row>
    <row r="51" spans="1:3" ht="12" customHeight="1">
      <c r="A51" s="99"/>
      <c r="B51" s="99"/>
      <c r="C51" s="99"/>
    </row>
    <row r="52" spans="1:3" ht="12" customHeight="1">
      <c r="A52" s="99"/>
      <c r="B52" s="99"/>
      <c r="C52" s="99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dshapakidze</cp:lastModifiedBy>
  <cp:lastPrinted>2018-04-14T08:56:36Z</cp:lastPrinted>
  <dcterms:created xsi:type="dcterms:W3CDTF">2018-01-24T12:10:23Z</dcterms:created>
  <dcterms:modified xsi:type="dcterms:W3CDTF">2023-04-13T05:48:15Z</dcterms:modified>
</cp:coreProperties>
</file>